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mariadavis/Downloads/Swell/"/>
    </mc:Choice>
  </mc:AlternateContent>
  <bookViews>
    <workbookView xWindow="0" yWindow="460" windowWidth="25600" windowHeight="13540"/>
  </bookViews>
  <sheets>
    <sheet name="Event Tracking" sheetId="1" r:id="rId1"/>
    <sheet name="Awareness" sheetId="3" r:id="rId2"/>
    <sheet name="Set Goals" sheetId="2" r:id="rId3"/>
  </sheets>
  <definedNames>
    <definedName name="lstMetrics">OFFSET('Event Tracking'!$B$4:$B$47,0,0,COUNTA('Event Tracking'!$B$4:$B$47))</definedName>
    <definedName name="lstYears">OFFSET('Event Tracking'!$B$3:$I$3,0,1,1,COUNTA('Event Tracking'!$B$3:$I$3)-1)</definedName>
    <definedName name="SelectedYear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3" l="1"/>
  <c r="B32" i="3"/>
  <c r="B31" i="3"/>
  <c r="B30" i="3"/>
  <c r="B29" i="3"/>
  <c r="F9" i="3"/>
  <c r="E9" i="3"/>
  <c r="D9" i="3"/>
  <c r="C9" i="3"/>
  <c r="B9" i="3"/>
  <c r="C18" i="3"/>
  <c r="D17" i="1"/>
  <c r="C17" i="1"/>
  <c r="D16" i="1"/>
  <c r="D18" i="1"/>
  <c r="C16" i="1"/>
  <c r="C18" i="1"/>
  <c r="D31" i="1"/>
  <c r="C31" i="1"/>
  <c r="D9" i="1"/>
  <c r="D36" i="1"/>
  <c r="D38" i="1"/>
  <c r="E36" i="1"/>
  <c r="E38" i="1"/>
  <c r="F36" i="1"/>
  <c r="F38" i="1"/>
  <c r="G36" i="1"/>
  <c r="G38" i="1"/>
  <c r="H36" i="1"/>
  <c r="H38" i="1"/>
  <c r="I36" i="1"/>
  <c r="I38" i="1"/>
  <c r="C25" i="1"/>
  <c r="C27" i="1"/>
  <c r="C9" i="1"/>
  <c r="C36" i="1"/>
  <c r="C38" i="1"/>
  <c r="D44" i="1"/>
  <c r="D47" i="1"/>
  <c r="E47" i="1"/>
  <c r="F47" i="1"/>
  <c r="G47" i="1"/>
  <c r="H47" i="1"/>
  <c r="I47" i="1"/>
  <c r="C44" i="1"/>
  <c r="C47" i="1"/>
  <c r="D3" i="1"/>
  <c r="E3" i="1"/>
  <c r="F3" i="1"/>
  <c r="G3" i="1"/>
  <c r="H3" i="1"/>
  <c r="I3" i="1"/>
</calcChain>
</file>

<file path=xl/sharedStrings.xml><?xml version="1.0" encoding="utf-8"?>
<sst xmlns="http://schemas.openxmlformats.org/spreadsheetml/2006/main" count="91" uniqueCount="76">
  <si>
    <t>Track Annual Event Metrics</t>
  </si>
  <si>
    <t>Gross Revenue</t>
  </si>
  <si>
    <t>Individual Gifts</t>
  </si>
  <si>
    <t>Ticket Sales</t>
  </si>
  <si>
    <t>Other Sources (Auction)</t>
  </si>
  <si>
    <t>Cash Expenses</t>
  </si>
  <si>
    <t>In-Kind Contributions (Expense offset)</t>
  </si>
  <si>
    <t>Benefits</t>
  </si>
  <si>
    <t>Awareness</t>
  </si>
  <si>
    <t>Event Website Visitors (Unique)</t>
  </si>
  <si>
    <t>Circulation of Earned PR</t>
  </si>
  <si>
    <t>Twitter / Instagrams Mentions</t>
  </si>
  <si>
    <t>28-day Facebook Reach Prior</t>
  </si>
  <si>
    <t>New Donors</t>
  </si>
  <si>
    <t>New Donors added to database</t>
  </si>
  <si>
    <t>Total Awareness</t>
  </si>
  <si>
    <t>Value Ascribed Per Person</t>
  </si>
  <si>
    <t>Value of Awareness</t>
  </si>
  <si>
    <t>(Avg Donor Gift * Avg Donor Tenure * Retention Rate)</t>
  </si>
  <si>
    <t>Value of New Donors</t>
  </si>
  <si>
    <t>Total Value Created by Event</t>
  </si>
  <si>
    <t>Total Cost of Event</t>
  </si>
  <si>
    <t>Expenses</t>
  </si>
  <si>
    <t>Net Value Created</t>
  </si>
  <si>
    <t>Net Value of Event</t>
  </si>
  <si>
    <t>No of Volunteers</t>
  </si>
  <si>
    <t>Ascribed Value</t>
  </si>
  <si>
    <t>Volunteer Engagement Value</t>
  </si>
  <si>
    <t>Volunteer Time Allocation (Vol. Hours * Value)*</t>
  </si>
  <si>
    <t>Volunteer Engagement Opportunity*</t>
  </si>
  <si>
    <t>* Positive volunteer engagement can offset allocation of volunteer expense and be neutral</t>
  </si>
  <si>
    <t>Neutral</t>
  </si>
  <si>
    <t>Staff Time Allocation (Time * Employment Expense)</t>
  </si>
  <si>
    <t>Total Engaged Guests</t>
  </si>
  <si>
    <t>New Event Attendees</t>
  </si>
  <si>
    <t>Value per Engaged Guest</t>
  </si>
  <si>
    <t>Total Value of Engaged Awareness</t>
  </si>
  <si>
    <t>Broad Awareness Value</t>
  </si>
  <si>
    <t>Engaged with You Digitally (blog subcription, download)</t>
  </si>
  <si>
    <t>New Fans/Followers</t>
  </si>
  <si>
    <t>Event Sponsorships</t>
  </si>
  <si>
    <t>In-Kind Contributions</t>
  </si>
  <si>
    <t>Total (incl. In-kind)</t>
  </si>
  <si>
    <t>Corporate Sponsorships</t>
  </si>
  <si>
    <t>Awareness Goals</t>
  </si>
  <si>
    <t>Social Media</t>
  </si>
  <si>
    <t>Facebook</t>
  </si>
  <si>
    <t>Twitter</t>
  </si>
  <si>
    <t>Event Site Traffic</t>
  </si>
  <si>
    <t>New Attendees</t>
  </si>
  <si>
    <t xml:space="preserve">New Fans </t>
  </si>
  <si>
    <t>Monthly Reach</t>
  </si>
  <si>
    <t xml:space="preserve">Facebook </t>
  </si>
  <si>
    <t>Instagram</t>
  </si>
  <si>
    <t>SnapChat</t>
  </si>
  <si>
    <t>Fans as of [insert start date]</t>
  </si>
  <si>
    <t>Fans Post-Event</t>
  </si>
  <si>
    <t>Gain/Loss</t>
  </si>
  <si>
    <t>Public Relations</t>
  </si>
  <si>
    <t>Name of Publication</t>
  </si>
  <si>
    <t>Type</t>
  </si>
  <si>
    <t>Set Event Goals</t>
  </si>
  <si>
    <t>Measure Event Awareness</t>
  </si>
  <si>
    <t>28- Day  Reach</t>
  </si>
  <si>
    <t>Online Mentions</t>
  </si>
  <si>
    <t>Event Site</t>
  </si>
  <si>
    <t>(online/print)</t>
  </si>
  <si>
    <t>Circulation / Traffic</t>
  </si>
  <si>
    <t>Awareness Calculation</t>
  </si>
  <si>
    <t>TOTAL</t>
  </si>
  <si>
    <t>Online Reach</t>
  </si>
  <si>
    <t>PR Circulation / Traffic</t>
  </si>
  <si>
    <t>Total Event Reach</t>
  </si>
  <si>
    <t xml:space="preserve">Revenue Sources </t>
  </si>
  <si>
    <t>Event Attendees</t>
  </si>
  <si>
    <t>Individual Donor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</si>
</sst>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_-* #,##0.00_-;\-* #,##0.00_-;_-* &quot;-&quot;??_-;_-@_-"/>
    <numFmt numFmtId="165" formatCode="&quot;$&quot;#,##0.00"/>
    <numFmt numFmtId="166" formatCode="_-* #,##0_-;\-* #,##0_-;_-* &quot;-&quot;??_-;_-@_-"/>
  </numFmts>
  <fonts count="25" x14ac:knownFonts="1">
    <font>
      <sz val="10"/>
      <color theme="1" tint="0.34998626667073579"/>
      <name val="Euphemia"/>
      <family val="2"/>
      <scheme val="major"/>
    </font>
    <font>
      <b/>
      <sz val="11"/>
      <color theme="0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24"/>
      <color theme="6" tint="0.39997558519241921"/>
      <name val="Euphemia"/>
      <family val="2"/>
      <scheme val="major"/>
    </font>
    <font>
      <b/>
      <sz val="10"/>
      <color theme="1" tint="0.34998626667073579"/>
      <name val="Euphemia"/>
      <scheme val="major"/>
    </font>
    <font>
      <b/>
      <sz val="12"/>
      <color theme="1" tint="0.34998626667073579"/>
      <name val="Euphemia"/>
      <scheme val="major"/>
    </font>
    <font>
      <b/>
      <sz val="14"/>
      <color theme="0"/>
      <name val="Franklin Gothic Medium"/>
      <family val="2"/>
      <scheme val="minor"/>
    </font>
    <font>
      <sz val="10"/>
      <color theme="1" tint="0.34998626667073579"/>
      <name val="Euphemia"/>
      <family val="2"/>
      <scheme val="major"/>
    </font>
    <font>
      <b/>
      <u/>
      <sz val="18"/>
      <color theme="6" tint="0.39997558519241921"/>
      <name val="Euphemia"/>
      <scheme val="major"/>
    </font>
    <font>
      <b/>
      <sz val="18"/>
      <color theme="6" tint="0.39997558519241921"/>
      <name val="Euphemia"/>
      <scheme val="major"/>
    </font>
    <font>
      <sz val="10"/>
      <color theme="0"/>
      <name val="Euphemia"/>
      <family val="2"/>
      <scheme val="major"/>
    </font>
    <font>
      <sz val="12"/>
      <color theme="1" tint="0.34998626667073579"/>
      <name val="Euphemia"/>
      <family val="2"/>
      <scheme val="major"/>
    </font>
    <font>
      <sz val="14"/>
      <color theme="0"/>
      <name val="Euphemia"/>
      <family val="2"/>
      <scheme val="major"/>
    </font>
    <font>
      <sz val="14"/>
      <color theme="1" tint="0.34998626667073579"/>
      <name val="Euphemia"/>
      <family val="2"/>
      <scheme val="major"/>
    </font>
    <font>
      <sz val="18"/>
      <color theme="0"/>
      <name val="Euphemia"/>
      <family val="2"/>
      <scheme val="major"/>
    </font>
    <font>
      <sz val="11"/>
      <color theme="1" tint="0.34998626667073579"/>
      <name val="Euphemia"/>
      <family val="2"/>
      <scheme val="major"/>
    </font>
    <font>
      <b/>
      <sz val="14"/>
      <color theme="1" tint="0.34998626667073579"/>
      <name val="Euphemia"/>
      <scheme val="major"/>
    </font>
    <font>
      <b/>
      <u/>
      <sz val="12"/>
      <color theme="0"/>
      <name val="Euphemia"/>
      <scheme val="major"/>
    </font>
    <font>
      <b/>
      <sz val="12"/>
      <color theme="0"/>
      <name val="Euphemia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 applyFill="0" applyBorder="0">
      <alignment vertical="center"/>
    </xf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8" fillId="2" borderId="0">
      <alignment horizontal="center" vertical="center"/>
    </xf>
    <xf numFmtId="5" fontId="5" fillId="0" borderId="3">
      <alignment horizontal="center" vertical="center"/>
    </xf>
    <xf numFmtId="9" fontId="6" fillId="0" borderId="0">
      <alignment horizontal="left" vertical="center" indent="1"/>
    </xf>
    <xf numFmtId="0" fontId="7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165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 indent="1"/>
    </xf>
    <xf numFmtId="0" fontId="1" fillId="3" borderId="1" xfId="0" applyFont="1" applyFill="1" applyBorder="1" applyAlignment="1">
      <alignment horizontal="right" vertical="center" indent="1"/>
    </xf>
    <xf numFmtId="0" fontId="9" fillId="0" borderId="0" xfId="1" applyFont="1" applyFill="1"/>
    <xf numFmtId="0" fontId="0" fillId="0" borderId="0" xfId="0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 inden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 indent="1"/>
    </xf>
    <xf numFmtId="4" fontId="10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165" fontId="11" fillId="0" borderId="0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right" vertical="center" indent="1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 indent="1"/>
    </xf>
    <xf numFmtId="0" fontId="12" fillId="3" borderId="1" xfId="0" applyFont="1" applyFill="1" applyBorder="1" applyAlignment="1">
      <alignment horizontal="left" vertical="center" indent="1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 indent="1"/>
    </xf>
    <xf numFmtId="0" fontId="0" fillId="0" borderId="0" xfId="0" applyFont="1" applyAlignment="1">
      <alignment horizontal="left" vertical="center" indent="1"/>
    </xf>
    <xf numFmtId="165" fontId="1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16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21" fillId="0" borderId="0" xfId="0" applyFont="1">
      <alignment vertical="center"/>
    </xf>
    <xf numFmtId="0" fontId="17" fillId="0" borderId="0" xfId="0" applyFont="1">
      <alignment vertical="center"/>
    </xf>
    <xf numFmtId="0" fontId="2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17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166" fontId="22" fillId="0" borderId="7" xfId="8" applyNumberFormat="1" applyFont="1" applyBorder="1" applyAlignment="1">
      <alignment vertical="center"/>
    </xf>
    <xf numFmtId="0" fontId="11" fillId="0" borderId="5" xfId="0" applyFont="1" applyBorder="1" applyAlignment="1">
      <alignment horizontal="right" vertical="center" indent="1"/>
    </xf>
    <xf numFmtId="165" fontId="11" fillId="0" borderId="8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indent="1"/>
    </xf>
    <xf numFmtId="0" fontId="23" fillId="3" borderId="0" xfId="0" applyFont="1" applyFill="1">
      <alignment vertical="center"/>
    </xf>
    <xf numFmtId="0" fontId="24" fillId="3" borderId="6" xfId="0" applyFont="1" applyFill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0" borderId="0" xfId="0" applyFill="1">
      <alignment vertical="center"/>
    </xf>
  </cellXfs>
  <cellStyles count="9">
    <cellStyle name="Comma" xfId="8" builtinId="3"/>
    <cellStyle name="Heading 1" xfId="2" builtinId="16" customBuiltin="1"/>
    <cellStyle name="Heading 2" xfId="3" builtinId="17" customBuiltin="1"/>
    <cellStyle name="Heading 3" xfId="7" builtinId="18" customBuiltin="1"/>
    <cellStyle name="Key Metric Header" xfId="4"/>
    <cellStyle name="Key Metric Percentage" xfId="6"/>
    <cellStyle name="Key Metric Value" xfId="5"/>
    <cellStyle name="Normal" xfId="0" builtinId="0" customBuiltin="1"/>
    <cellStyle name="Title" xfId="1" builtinId="15" customBuiltin="1"/>
  </cellStyles>
  <dxfs count="2"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l">
          <a:defRPr sz="105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39997558519241921"/>
    <pageSetUpPr autoPageBreaks="0" fitToPage="1"/>
  </sheetPr>
  <dimension ref="B1:O48"/>
  <sheetViews>
    <sheetView showGridLines="0" tabSelected="1" topLeftCell="B1" workbookViewId="0">
      <selection activeCell="F27" sqref="F27"/>
    </sheetView>
  </sheetViews>
  <sheetFormatPr baseColWidth="10" defaultColWidth="8.83203125" defaultRowHeight="15" x14ac:dyDescent="0.2"/>
  <cols>
    <col min="1" max="1" width="1.83203125" customWidth="1"/>
    <col min="2" max="2" width="51.5" customWidth="1"/>
    <col min="3" max="9" width="16.5" customWidth="1"/>
    <col min="10" max="10" width="2" customWidth="1"/>
  </cols>
  <sheetData>
    <row r="1" spans="2:15" ht="8.25" customHeight="1" x14ac:dyDescent="0.2"/>
    <row r="2" spans="2:15" ht="38.25" customHeight="1" x14ac:dyDescent="0.4">
      <c r="B2" s="8" t="s">
        <v>0</v>
      </c>
    </row>
    <row r="3" spans="2:15" ht="25.5" customHeight="1" x14ac:dyDescent="0.2">
      <c r="B3" s="29" t="s">
        <v>7</v>
      </c>
      <c r="C3" s="7">
        <v>2014</v>
      </c>
      <c r="D3" s="7">
        <f t="shared" ref="D3:I3" si="0">C3+1</f>
        <v>2015</v>
      </c>
      <c r="E3" s="7">
        <f t="shared" si="0"/>
        <v>2016</v>
      </c>
      <c r="F3" s="7">
        <f t="shared" si="0"/>
        <v>2017</v>
      </c>
      <c r="G3" s="7">
        <f t="shared" si="0"/>
        <v>2018</v>
      </c>
      <c r="H3" s="7">
        <f t="shared" si="0"/>
        <v>2019</v>
      </c>
      <c r="I3" s="7">
        <f t="shared" si="0"/>
        <v>2020</v>
      </c>
    </row>
    <row r="4" spans="2:15" s="1" customFormat="1" ht="19.5" customHeight="1" x14ac:dyDescent="0.2">
      <c r="B4" s="2" t="s">
        <v>1</v>
      </c>
      <c r="C4" s="3"/>
      <c r="D4" s="3"/>
      <c r="E4" s="3"/>
      <c r="F4" s="3"/>
      <c r="G4" s="3"/>
      <c r="H4" s="3"/>
      <c r="I4" s="3"/>
    </row>
    <row r="5" spans="2:15" s="1" customFormat="1" ht="19.5" customHeight="1" x14ac:dyDescent="0.2">
      <c r="B5" s="9" t="s">
        <v>40</v>
      </c>
      <c r="C5" s="5">
        <v>65000</v>
      </c>
      <c r="D5" s="5">
        <v>70962.312483532514</v>
      </c>
      <c r="E5" s="5"/>
      <c r="F5" s="5"/>
      <c r="G5" s="5"/>
      <c r="H5" s="5"/>
      <c r="I5" s="6"/>
    </row>
    <row r="6" spans="2:15" s="1" customFormat="1" ht="19.5" customHeight="1" x14ac:dyDescent="0.2">
      <c r="B6" s="9" t="s">
        <v>2</v>
      </c>
      <c r="C6" s="5">
        <v>60000</v>
      </c>
      <c r="D6" s="5">
        <v>64207.303876430284</v>
      </c>
      <c r="E6" s="5"/>
      <c r="F6" s="5"/>
      <c r="G6" s="5"/>
      <c r="H6" s="5"/>
      <c r="I6" s="6"/>
    </row>
    <row r="7" spans="2:15" s="1" customFormat="1" ht="19.5" customHeight="1" x14ac:dyDescent="0.2">
      <c r="B7" s="9" t="s">
        <v>3</v>
      </c>
      <c r="C7" s="5">
        <v>4500</v>
      </c>
      <c r="D7" s="5">
        <v>4517.7730615923874</v>
      </c>
      <c r="E7" s="5"/>
      <c r="F7" s="5"/>
      <c r="G7" s="5"/>
      <c r="H7" s="5"/>
      <c r="I7" s="6"/>
    </row>
    <row r="8" spans="2:15" s="1" customFormat="1" ht="19.5" customHeight="1" x14ac:dyDescent="0.2">
      <c r="B8" s="9" t="s">
        <v>4</v>
      </c>
      <c r="C8" s="5">
        <v>2500</v>
      </c>
      <c r="D8" s="5">
        <v>2745.8210188620947</v>
      </c>
      <c r="E8" s="5"/>
      <c r="F8" s="5"/>
      <c r="G8" s="5"/>
      <c r="H8" s="5"/>
      <c r="I8" s="6"/>
    </row>
    <row r="9" spans="2:15" s="1" customFormat="1" ht="19.5" customHeight="1" thickBot="1" x14ac:dyDescent="0.25">
      <c r="B9" s="52" t="s">
        <v>1</v>
      </c>
      <c r="C9" s="53">
        <f>SUM(C5:C8)</f>
        <v>132000</v>
      </c>
      <c r="D9" s="53">
        <f t="shared" ref="D9" si="1">SUM(D5:D8)</f>
        <v>142433.21044041729</v>
      </c>
      <c r="E9" s="53"/>
      <c r="F9" s="53"/>
      <c r="G9" s="53"/>
      <c r="H9" s="53"/>
      <c r="I9" s="53"/>
    </row>
    <row r="10" spans="2:15" s="1" customFormat="1" ht="19.5" customHeight="1" x14ac:dyDescent="0.2">
      <c r="B10" s="13" t="s">
        <v>41</v>
      </c>
      <c r="C10" s="33"/>
      <c r="D10" s="33"/>
      <c r="E10" s="33"/>
      <c r="F10" s="33"/>
      <c r="G10" s="33"/>
      <c r="H10" s="33"/>
      <c r="I10" s="33"/>
    </row>
    <row r="11" spans="2:15" s="32" customFormat="1" ht="19.5" customHeight="1" x14ac:dyDescent="0.2">
      <c r="B11" s="54" t="s">
        <v>42</v>
      </c>
      <c r="C11" s="23"/>
      <c r="D11" s="23"/>
      <c r="E11" s="23"/>
      <c r="F11" s="23"/>
      <c r="G11" s="23"/>
      <c r="H11" s="23"/>
      <c r="I11" s="23"/>
      <c r="J11" s="1"/>
      <c r="K11" s="1"/>
      <c r="L11" s="1"/>
      <c r="M11" s="1"/>
      <c r="N11" s="1"/>
      <c r="O11" s="1"/>
    </row>
    <row r="12" spans="2:15" s="1" customFormat="1" ht="19.5" customHeight="1" x14ac:dyDescent="0.2">
      <c r="B12" s="25" t="s">
        <v>8</v>
      </c>
      <c r="C12" s="30"/>
      <c r="D12" s="30"/>
      <c r="E12" s="30"/>
      <c r="F12" s="30"/>
      <c r="G12" s="30"/>
      <c r="H12" s="30"/>
      <c r="I12" s="31"/>
      <c r="J12" s="32"/>
      <c r="K12" s="32"/>
      <c r="L12" s="32"/>
      <c r="M12" s="32"/>
      <c r="N12" s="32"/>
      <c r="O12" s="32"/>
    </row>
    <row r="13" spans="2:15" s="1" customFormat="1" ht="19.5" customHeight="1" x14ac:dyDescent="0.2">
      <c r="B13" s="9" t="s">
        <v>34</v>
      </c>
      <c r="C13" s="10">
        <v>50</v>
      </c>
      <c r="D13" s="10">
        <v>75</v>
      </c>
      <c r="E13" s="10"/>
      <c r="F13" s="10"/>
      <c r="G13" s="10"/>
      <c r="H13" s="10"/>
      <c r="I13" s="11"/>
    </row>
    <row r="14" spans="2:15" s="1" customFormat="1" ht="19.5" customHeight="1" x14ac:dyDescent="0.2">
      <c r="B14" s="9" t="s">
        <v>39</v>
      </c>
      <c r="C14" s="10">
        <v>100</v>
      </c>
      <c r="D14" s="10">
        <v>100</v>
      </c>
      <c r="E14" s="10"/>
      <c r="F14" s="10"/>
      <c r="G14" s="10"/>
      <c r="H14" s="10"/>
      <c r="I14" s="11"/>
    </row>
    <row r="15" spans="2:15" s="1" customFormat="1" ht="19.5" customHeight="1" x14ac:dyDescent="0.2">
      <c r="B15" s="9" t="s">
        <v>38</v>
      </c>
      <c r="C15" s="10">
        <v>10</v>
      </c>
      <c r="D15" s="10">
        <v>10</v>
      </c>
      <c r="E15" s="10"/>
      <c r="F15" s="10"/>
      <c r="G15" s="10"/>
      <c r="H15" s="10"/>
      <c r="I15" s="11"/>
    </row>
    <row r="16" spans="2:15" s="1" customFormat="1" ht="19.5" customHeight="1" x14ac:dyDescent="0.2">
      <c r="B16" s="9" t="s">
        <v>33</v>
      </c>
      <c r="C16" s="10">
        <f>SUM(C13:C15)</f>
        <v>160</v>
      </c>
      <c r="D16" s="10">
        <f>SUM(D13:D15)</f>
        <v>185</v>
      </c>
      <c r="E16" s="10"/>
      <c r="F16" s="10"/>
      <c r="G16" s="10"/>
      <c r="H16" s="10"/>
      <c r="I16" s="11"/>
    </row>
    <row r="17" spans="2:15" s="19" customFormat="1" ht="19.5" customHeight="1" x14ac:dyDescent="0.2">
      <c r="B17" s="9" t="s">
        <v>35</v>
      </c>
      <c r="C17" s="10">
        <f>C30*0.2</f>
        <v>40</v>
      </c>
      <c r="D17" s="10">
        <f>D30*0.2</f>
        <v>40</v>
      </c>
      <c r="E17" s="10"/>
      <c r="F17" s="10"/>
      <c r="G17" s="10"/>
      <c r="H17" s="10"/>
      <c r="I17" s="11"/>
      <c r="J17" s="1"/>
      <c r="K17" s="1"/>
      <c r="L17" s="1"/>
      <c r="M17" s="1"/>
      <c r="N17" s="1"/>
      <c r="O17" s="1"/>
    </row>
    <row r="18" spans="2:15" s="1" customFormat="1" ht="19.5" customHeight="1" x14ac:dyDescent="0.2">
      <c r="B18" s="13" t="s">
        <v>36</v>
      </c>
      <c r="C18" s="14">
        <f>C16*C17</f>
        <v>6400</v>
      </c>
      <c r="D18" s="14">
        <f>D16*D17</f>
        <v>7400</v>
      </c>
      <c r="E18" s="14"/>
      <c r="F18" s="14"/>
      <c r="G18" s="14"/>
      <c r="H18" s="14"/>
      <c r="I18" s="15"/>
      <c r="J18" s="19"/>
      <c r="K18" s="19"/>
      <c r="L18" s="19"/>
      <c r="M18" s="19"/>
      <c r="N18" s="19"/>
      <c r="O18" s="19"/>
    </row>
    <row r="19" spans="2:15" s="1" customFormat="1" ht="19.5" customHeight="1" x14ac:dyDescent="0.2">
      <c r="B19" s="9"/>
      <c r="C19" s="10"/>
      <c r="D19" s="10"/>
      <c r="E19" s="10"/>
      <c r="F19" s="10"/>
      <c r="G19" s="10"/>
      <c r="H19" s="10"/>
      <c r="I19" s="11"/>
    </row>
    <row r="20" spans="2:15" s="1" customFormat="1" ht="19.5" customHeight="1" x14ac:dyDescent="0.2">
      <c r="B20" s="4" t="s">
        <v>37</v>
      </c>
      <c r="C20" s="10"/>
      <c r="D20" s="10"/>
      <c r="E20" s="10"/>
      <c r="F20" s="10"/>
      <c r="G20" s="10"/>
      <c r="H20" s="10"/>
      <c r="I20" s="11"/>
    </row>
    <row r="21" spans="2:15" s="1" customFormat="1" ht="19.5" customHeight="1" x14ac:dyDescent="0.2">
      <c r="B21" s="9" t="s">
        <v>9</v>
      </c>
      <c r="C21" s="10">
        <v>10000</v>
      </c>
      <c r="D21" s="10">
        <v>11000</v>
      </c>
      <c r="E21" s="10"/>
      <c r="F21" s="10"/>
      <c r="G21" s="10"/>
      <c r="H21" s="10"/>
      <c r="I21" s="11"/>
    </row>
    <row r="22" spans="2:15" s="1" customFormat="1" ht="19.5" customHeight="1" x14ac:dyDescent="0.2">
      <c r="B22" s="9" t="s">
        <v>10</v>
      </c>
      <c r="C22" s="10">
        <v>25000</v>
      </c>
      <c r="D22" s="10">
        <v>20000</v>
      </c>
      <c r="E22" s="10"/>
      <c r="F22" s="10"/>
      <c r="G22" s="10"/>
      <c r="H22" s="10"/>
      <c r="I22" s="11"/>
    </row>
    <row r="23" spans="2:15" s="1" customFormat="1" ht="19.5" customHeight="1" x14ac:dyDescent="0.2">
      <c r="B23" s="9" t="s">
        <v>11</v>
      </c>
      <c r="C23" s="10">
        <v>100</v>
      </c>
      <c r="D23" s="10">
        <v>250</v>
      </c>
      <c r="E23" s="10"/>
      <c r="F23" s="10"/>
      <c r="G23" s="10"/>
      <c r="H23" s="10"/>
      <c r="I23" s="11"/>
    </row>
    <row r="24" spans="2:15" s="1" customFormat="1" ht="19.5" customHeight="1" x14ac:dyDescent="0.2">
      <c r="B24" s="9" t="s">
        <v>12</v>
      </c>
      <c r="C24" s="10">
        <v>10000</v>
      </c>
      <c r="D24" s="10">
        <v>15000</v>
      </c>
      <c r="E24" s="10"/>
      <c r="F24" s="10"/>
      <c r="G24" s="10"/>
      <c r="H24" s="10"/>
      <c r="I24" s="11"/>
    </row>
    <row r="25" spans="2:15" s="1" customFormat="1" ht="19.5" customHeight="1" thickBot="1" x14ac:dyDescent="0.25">
      <c r="B25" s="12" t="s">
        <v>15</v>
      </c>
      <c r="C25" s="16">
        <f>SUM(C13:C24)</f>
        <v>51860</v>
      </c>
      <c r="D25" s="16"/>
      <c r="E25" s="16"/>
      <c r="F25" s="16"/>
      <c r="G25" s="16"/>
      <c r="H25" s="16"/>
      <c r="I25" s="17"/>
    </row>
    <row r="26" spans="2:15" s="1" customFormat="1" ht="19.5" customHeight="1" x14ac:dyDescent="0.2">
      <c r="B26" s="13" t="s">
        <v>16</v>
      </c>
      <c r="C26" s="18">
        <v>0.5</v>
      </c>
      <c r="D26" s="14"/>
      <c r="E26" s="14"/>
      <c r="F26" s="14"/>
      <c r="G26" s="14"/>
      <c r="H26" s="14"/>
      <c r="I26" s="15"/>
    </row>
    <row r="27" spans="2:15" s="1" customFormat="1" ht="19.5" customHeight="1" x14ac:dyDescent="0.2">
      <c r="B27" s="13" t="s">
        <v>17</v>
      </c>
      <c r="C27" s="18">
        <f>C26*C25</f>
        <v>25930</v>
      </c>
      <c r="D27" s="14"/>
      <c r="E27" s="14"/>
      <c r="F27" s="14"/>
      <c r="G27" s="14"/>
      <c r="H27" s="14"/>
      <c r="I27" s="15"/>
    </row>
    <row r="28" spans="2:15" s="1" customFormat="1" ht="19.5" customHeight="1" x14ac:dyDescent="0.2">
      <c r="B28" s="4" t="s">
        <v>13</v>
      </c>
      <c r="C28" s="10"/>
      <c r="D28" s="10"/>
      <c r="E28" s="10"/>
      <c r="F28" s="10"/>
      <c r="G28" s="10"/>
      <c r="H28" s="10"/>
      <c r="I28" s="11"/>
    </row>
    <row r="29" spans="2:15" s="1" customFormat="1" ht="19.5" customHeight="1" x14ac:dyDescent="0.2">
      <c r="B29" s="9" t="s">
        <v>14</v>
      </c>
      <c r="C29" s="10">
        <v>100</v>
      </c>
      <c r="D29" s="10">
        <v>100</v>
      </c>
      <c r="E29" s="10"/>
      <c r="F29" s="10"/>
      <c r="G29" s="10"/>
      <c r="H29" s="10"/>
      <c r="I29" s="11"/>
    </row>
    <row r="30" spans="2:15" s="1" customFormat="1" ht="19.5" customHeight="1" x14ac:dyDescent="0.2">
      <c r="B30" s="9" t="s">
        <v>18</v>
      </c>
      <c r="C30" s="10">
        <v>200</v>
      </c>
      <c r="D30" s="10">
        <v>200</v>
      </c>
      <c r="E30" s="10"/>
      <c r="F30" s="10"/>
      <c r="G30" s="10"/>
      <c r="H30" s="10"/>
      <c r="I30" s="11"/>
    </row>
    <row r="31" spans="2:15" s="1" customFormat="1" ht="19.5" customHeight="1" x14ac:dyDescent="0.2">
      <c r="B31" s="13" t="s">
        <v>19</v>
      </c>
      <c r="C31" s="14">
        <f>C29*C30</f>
        <v>20000</v>
      </c>
      <c r="D31" s="14">
        <f>D29*D30</f>
        <v>20000</v>
      </c>
      <c r="E31" s="14"/>
      <c r="F31" s="14"/>
      <c r="G31" s="14"/>
      <c r="H31" s="14"/>
      <c r="I31" s="15"/>
    </row>
    <row r="32" spans="2:15" s="1" customFormat="1" ht="19.5" customHeight="1" x14ac:dyDescent="0.2">
      <c r="B32" s="13"/>
      <c r="C32" s="14"/>
      <c r="D32" s="14"/>
      <c r="E32" s="14"/>
      <c r="F32" s="14"/>
      <c r="G32" s="14"/>
      <c r="H32" s="14"/>
      <c r="I32" s="15"/>
    </row>
    <row r="33" spans="2:15" s="1" customFormat="1" ht="19.5" customHeight="1" x14ac:dyDescent="0.2">
      <c r="B33" s="25" t="s">
        <v>29</v>
      </c>
      <c r="C33" s="14"/>
      <c r="D33" s="14"/>
      <c r="E33" s="14"/>
      <c r="F33" s="14"/>
      <c r="G33" s="14"/>
      <c r="H33" s="14"/>
      <c r="I33" s="15"/>
    </row>
    <row r="34" spans="2:15" s="1" customFormat="1" ht="19.5" customHeight="1" x14ac:dyDescent="0.2">
      <c r="B34" s="26" t="s">
        <v>25</v>
      </c>
      <c r="C34" s="27">
        <v>30</v>
      </c>
      <c r="D34" s="27"/>
      <c r="E34" s="27"/>
      <c r="F34" s="27"/>
      <c r="G34" s="27"/>
      <c r="H34" s="27"/>
      <c r="I34" s="28"/>
    </row>
    <row r="35" spans="2:15" s="1" customFormat="1" ht="19.5" customHeight="1" x14ac:dyDescent="0.2">
      <c r="B35" s="26" t="s">
        <v>26</v>
      </c>
      <c r="C35" s="27"/>
      <c r="D35" s="27"/>
      <c r="E35" s="27"/>
      <c r="F35" s="27"/>
      <c r="G35" s="27"/>
      <c r="H35" s="27"/>
      <c r="I35" s="28"/>
    </row>
    <row r="36" spans="2:15" s="1" customFormat="1" ht="19.5" customHeight="1" x14ac:dyDescent="0.2">
      <c r="B36" s="13" t="s">
        <v>27</v>
      </c>
      <c r="C36" s="14">
        <f>C35*C34</f>
        <v>0</v>
      </c>
      <c r="D36" s="14">
        <f t="shared" ref="D36:I36" si="2">D35*D34</f>
        <v>0</v>
      </c>
      <c r="E36" s="14">
        <f t="shared" si="2"/>
        <v>0</v>
      </c>
      <c r="F36" s="14">
        <f t="shared" si="2"/>
        <v>0</v>
      </c>
      <c r="G36" s="14">
        <f t="shared" si="2"/>
        <v>0</v>
      </c>
      <c r="H36" s="14">
        <f t="shared" si="2"/>
        <v>0</v>
      </c>
      <c r="I36" s="14">
        <f t="shared" si="2"/>
        <v>0</v>
      </c>
    </row>
    <row r="37" spans="2:15" s="22" customFormat="1" ht="19.5" customHeight="1" x14ac:dyDescent="0.2">
      <c r="B37" s="9"/>
      <c r="C37" s="10"/>
      <c r="D37" s="10"/>
      <c r="E37" s="10"/>
      <c r="F37" s="10"/>
      <c r="G37" s="10"/>
      <c r="H37" s="10"/>
      <c r="I37" s="11"/>
      <c r="J37" s="1"/>
      <c r="K37" s="1"/>
      <c r="L37" s="1"/>
      <c r="M37" s="1"/>
      <c r="N37" s="1"/>
      <c r="O37" s="1"/>
    </row>
    <row r="38" spans="2:15" s="1" customFormat="1" ht="19.5" customHeight="1" x14ac:dyDescent="0.2">
      <c r="B38" s="20" t="s">
        <v>20</v>
      </c>
      <c r="C38" s="21">
        <f t="shared" ref="C38:I38" si="3">C31+C27+C9+C36</f>
        <v>177930</v>
      </c>
      <c r="D38" s="21">
        <f t="shared" si="3"/>
        <v>162433.21044041729</v>
      </c>
      <c r="E38" s="21">
        <f t="shared" si="3"/>
        <v>0</v>
      </c>
      <c r="F38" s="21">
        <f t="shared" si="3"/>
        <v>0</v>
      </c>
      <c r="G38" s="21">
        <f t="shared" si="3"/>
        <v>0</v>
      </c>
      <c r="H38" s="21">
        <f t="shared" si="3"/>
        <v>0</v>
      </c>
      <c r="I38" s="21">
        <f t="shared" si="3"/>
        <v>0</v>
      </c>
      <c r="J38" s="22"/>
      <c r="K38" s="22"/>
      <c r="L38" s="22"/>
      <c r="M38" s="22"/>
      <c r="N38" s="22"/>
      <c r="O38" s="22"/>
    </row>
    <row r="39" spans="2:15" s="1" customFormat="1" ht="19.5" customHeight="1" x14ac:dyDescent="0.2">
      <c r="B39" s="29" t="s">
        <v>22</v>
      </c>
      <c r="C39" s="7"/>
      <c r="D39" s="7"/>
      <c r="E39" s="7"/>
      <c r="F39" s="7"/>
      <c r="G39" s="7"/>
      <c r="H39" s="7"/>
      <c r="I39" s="7"/>
    </row>
    <row r="40" spans="2:15" s="1" customFormat="1" ht="19.5" customHeight="1" x14ac:dyDescent="0.2">
      <c r="B40" s="4" t="s">
        <v>5</v>
      </c>
      <c r="C40" s="5">
        <v>54000</v>
      </c>
      <c r="D40" s="5">
        <v>54761.075913184526</v>
      </c>
      <c r="E40" s="5"/>
      <c r="F40" s="5"/>
      <c r="G40" s="5"/>
      <c r="H40" s="5"/>
      <c r="I40" s="6"/>
    </row>
    <row r="41" spans="2:15" s="1" customFormat="1" ht="19.5" customHeight="1" x14ac:dyDescent="0.2">
      <c r="B41" s="4" t="s">
        <v>6</v>
      </c>
      <c r="C41" s="5">
        <v>22000</v>
      </c>
      <c r="D41" s="5">
        <v>23920.545558764275</v>
      </c>
      <c r="E41" s="5"/>
      <c r="F41" s="5"/>
      <c r="G41" s="5"/>
      <c r="H41" s="5"/>
      <c r="I41" s="6"/>
    </row>
    <row r="42" spans="2:15" s="1" customFormat="1" ht="19.5" customHeight="1" x14ac:dyDescent="0.2">
      <c r="B42" s="4" t="s">
        <v>28</v>
      </c>
      <c r="C42" s="5" t="s">
        <v>31</v>
      </c>
      <c r="D42" s="5" t="s">
        <v>31</v>
      </c>
      <c r="E42" s="5" t="s">
        <v>31</v>
      </c>
      <c r="F42" s="5" t="s">
        <v>31</v>
      </c>
      <c r="G42" s="5" t="s">
        <v>31</v>
      </c>
      <c r="H42" s="5" t="s">
        <v>31</v>
      </c>
      <c r="I42" s="5" t="s">
        <v>31</v>
      </c>
      <c r="N42" s="5"/>
    </row>
    <row r="43" spans="2:15" s="1" customFormat="1" ht="19.5" customHeight="1" x14ac:dyDescent="0.2">
      <c r="B43" s="4" t="s">
        <v>32</v>
      </c>
      <c r="C43" s="5">
        <v>20000</v>
      </c>
      <c r="D43" s="5">
        <v>10000</v>
      </c>
      <c r="E43" s="5">
        <v>10000</v>
      </c>
      <c r="F43" s="5">
        <v>10000</v>
      </c>
      <c r="G43" s="5">
        <v>10000</v>
      </c>
      <c r="H43" s="5">
        <v>10000</v>
      </c>
      <c r="I43" s="5">
        <v>10000</v>
      </c>
    </row>
    <row r="44" spans="2:15" s="1" customFormat="1" ht="19.5" customHeight="1" x14ac:dyDescent="0.2">
      <c r="B44" s="20" t="s">
        <v>21</v>
      </c>
      <c r="C44" s="23">
        <f>SUM(C40:C43)</f>
        <v>96000</v>
      </c>
      <c r="D44" s="23">
        <f t="shared" ref="D44" si="4">SUM(D40:D43)</f>
        <v>88681.621471948805</v>
      </c>
      <c r="E44" s="23"/>
      <c r="F44" s="23"/>
      <c r="G44" s="23"/>
      <c r="H44" s="23"/>
      <c r="I44" s="23"/>
    </row>
    <row r="45" spans="2:15" ht="19.5" customHeight="1" x14ac:dyDescent="0.2">
      <c r="B45" s="4"/>
      <c r="C45" s="5"/>
      <c r="D45" s="5"/>
      <c r="E45" s="5"/>
      <c r="F45" s="5"/>
      <c r="G45" s="5"/>
      <c r="H45" s="5"/>
      <c r="I45" s="6"/>
      <c r="J45" s="1"/>
      <c r="K45" s="1"/>
      <c r="L45" s="1"/>
      <c r="M45" s="1"/>
      <c r="N45" s="1"/>
      <c r="O45" s="1"/>
    </row>
    <row r="46" spans="2:15" s="24" customFormat="1" ht="19.5" customHeight="1" x14ac:dyDescent="0.2">
      <c r="B46" s="29" t="s">
        <v>23</v>
      </c>
      <c r="C46" s="7"/>
      <c r="D46" s="7"/>
      <c r="E46" s="7"/>
      <c r="F46" s="7"/>
      <c r="G46" s="7"/>
      <c r="H46" s="7"/>
      <c r="I46" s="7"/>
      <c r="J46"/>
      <c r="K46"/>
      <c r="L46"/>
      <c r="M46"/>
      <c r="N46"/>
      <c r="O46"/>
    </row>
    <row r="47" spans="2:15" ht="19.5" customHeight="1" x14ac:dyDescent="0.2">
      <c r="B47" s="20" t="s">
        <v>24</v>
      </c>
      <c r="C47" s="23">
        <f>C38-C44</f>
        <v>81930</v>
      </c>
      <c r="D47" s="23">
        <f t="shared" ref="D47:I47" si="5">D38-D44</f>
        <v>73751.588968468481</v>
      </c>
      <c r="E47" s="23">
        <f t="shared" si="5"/>
        <v>0</v>
      </c>
      <c r="F47" s="23">
        <f t="shared" si="5"/>
        <v>0</v>
      </c>
      <c r="G47" s="23">
        <f t="shared" si="5"/>
        <v>0</v>
      </c>
      <c r="H47" s="23">
        <f t="shared" si="5"/>
        <v>0</v>
      </c>
      <c r="I47" s="23">
        <f t="shared" si="5"/>
        <v>0</v>
      </c>
      <c r="J47" s="24"/>
      <c r="K47" s="24"/>
      <c r="L47" s="24"/>
      <c r="M47" s="24"/>
      <c r="N47" s="24"/>
      <c r="O47" s="24"/>
    </row>
    <row r="48" spans="2:15" x14ac:dyDescent="0.2">
      <c r="B48" t="s">
        <v>30</v>
      </c>
    </row>
  </sheetData>
  <conditionalFormatting sqref="B47:I47 B40:I45 B4:I38">
    <cfRule type="expression" dxfId="1" priority="10">
      <formula>MOD(ROW(),2)=0</formula>
    </cfRule>
  </conditionalFormatting>
  <conditionalFormatting sqref="N42">
    <cfRule type="expression" dxfId="0" priority="1">
      <formula>MOD(ROW(),2)=0</formula>
    </cfRule>
  </conditionalFormatting>
  <printOptions horizontalCentered="1"/>
  <pageMargins left="0.25" right="0.25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29" sqref="B29"/>
    </sheetView>
  </sheetViews>
  <sheetFormatPr baseColWidth="10" defaultRowHeight="15" x14ac:dyDescent="0.2"/>
  <cols>
    <col min="1" max="1" width="21.83203125" customWidth="1"/>
    <col min="2" max="2" width="28.6640625" customWidth="1"/>
    <col min="3" max="3" width="23.1640625" customWidth="1"/>
    <col min="4" max="4" width="12.33203125" customWidth="1"/>
    <col min="5" max="5" width="17.6640625" customWidth="1"/>
    <col min="6" max="6" width="17" customWidth="1"/>
  </cols>
  <sheetData>
    <row r="1" spans="1:6" ht="27" x14ac:dyDescent="0.2">
      <c r="A1" s="37" t="s">
        <v>62</v>
      </c>
    </row>
    <row r="3" spans="1:6" ht="20" x14ac:dyDescent="0.2">
      <c r="A3" s="39" t="s">
        <v>45</v>
      </c>
      <c r="B3" s="40"/>
      <c r="C3" s="40"/>
      <c r="D3" s="40"/>
      <c r="E3" s="40"/>
      <c r="F3" s="40"/>
    </row>
    <row r="4" spans="1:6" ht="17" x14ac:dyDescent="0.2">
      <c r="B4" s="44" t="s">
        <v>55</v>
      </c>
      <c r="C4" s="44" t="s">
        <v>56</v>
      </c>
      <c r="D4" s="44" t="s">
        <v>57</v>
      </c>
      <c r="E4" s="44" t="s">
        <v>63</v>
      </c>
      <c r="F4" s="44" t="s">
        <v>64</v>
      </c>
    </row>
    <row r="5" spans="1:6" ht="18" x14ac:dyDescent="0.2">
      <c r="A5" s="43" t="s">
        <v>52</v>
      </c>
    </row>
    <row r="6" spans="1:6" ht="18" x14ac:dyDescent="0.2">
      <c r="A6" s="43" t="s">
        <v>47</v>
      </c>
    </row>
    <row r="7" spans="1:6" ht="18" x14ac:dyDescent="0.2">
      <c r="A7" s="43" t="s">
        <v>53</v>
      </c>
    </row>
    <row r="8" spans="1:6" ht="18" x14ac:dyDescent="0.2">
      <c r="A8" s="43" t="s">
        <v>54</v>
      </c>
    </row>
    <row r="9" spans="1:6" ht="19" thickBot="1" x14ac:dyDescent="0.25">
      <c r="A9" s="47" t="s">
        <v>69</v>
      </c>
      <c r="B9" s="48">
        <f>SUM(B5:B8)</f>
        <v>0</v>
      </c>
      <c r="C9" s="48">
        <f>SUM(C5:C8)</f>
        <v>0</v>
      </c>
      <c r="D9" s="48">
        <f>SUM(D5:D8)</f>
        <v>0</v>
      </c>
      <c r="E9" s="48">
        <f>SUM(E5:E8)</f>
        <v>0</v>
      </c>
      <c r="F9" s="48">
        <f>SUM(F5:F8)</f>
        <v>0</v>
      </c>
    </row>
    <row r="10" spans="1:6" ht="16" thickTop="1" x14ac:dyDescent="0.2"/>
    <row r="11" spans="1:6" ht="27" x14ac:dyDescent="0.2">
      <c r="A11" s="39" t="s">
        <v>58</v>
      </c>
      <c r="B11" s="41"/>
      <c r="C11" s="41"/>
      <c r="D11" s="41"/>
      <c r="E11" s="41"/>
      <c r="F11" s="41"/>
    </row>
    <row r="13" spans="1:6" s="45" customFormat="1" ht="17" x14ac:dyDescent="0.2">
      <c r="A13" s="44" t="s">
        <v>59</v>
      </c>
      <c r="B13" s="44" t="s">
        <v>60</v>
      </c>
      <c r="C13" s="44" t="s">
        <v>67</v>
      </c>
      <c r="D13" s="44"/>
      <c r="E13" s="44"/>
      <c r="F13" s="44"/>
    </row>
    <row r="14" spans="1:6" x14ac:dyDescent="0.2">
      <c r="B14" t="s">
        <v>66</v>
      </c>
    </row>
    <row r="18" spans="1:6" ht="16" thickBot="1" x14ac:dyDescent="0.25">
      <c r="A18" t="s">
        <v>69</v>
      </c>
      <c r="C18" s="46">
        <f>SUM(C14:C17)</f>
        <v>0</v>
      </c>
    </row>
    <row r="19" spans="1:6" ht="16" thickTop="1" x14ac:dyDescent="0.2"/>
    <row r="20" spans="1:6" ht="27" x14ac:dyDescent="0.2">
      <c r="A20" s="39" t="s">
        <v>65</v>
      </c>
      <c r="B20" s="41"/>
      <c r="C20" s="41"/>
      <c r="D20" s="41"/>
      <c r="E20" s="41"/>
      <c r="F20" s="41"/>
    </row>
    <row r="22" spans="1:6" ht="17" x14ac:dyDescent="0.2">
      <c r="A22" s="42" t="s">
        <v>48</v>
      </c>
      <c r="B22">
        <v>2000</v>
      </c>
    </row>
    <row r="27" spans="1:6" ht="20" x14ac:dyDescent="0.2">
      <c r="A27" s="49" t="s">
        <v>68</v>
      </c>
    </row>
    <row r="29" spans="1:6" x14ac:dyDescent="0.2">
      <c r="A29" t="s">
        <v>70</v>
      </c>
      <c r="B29">
        <f>E9</f>
        <v>0</v>
      </c>
    </row>
    <row r="30" spans="1:6" x14ac:dyDescent="0.2">
      <c r="A30" t="s">
        <v>64</v>
      </c>
      <c r="B30">
        <f>F9</f>
        <v>0</v>
      </c>
    </row>
    <row r="31" spans="1:6" x14ac:dyDescent="0.2">
      <c r="A31" t="s">
        <v>71</v>
      </c>
      <c r="B31">
        <f>C18</f>
        <v>0</v>
      </c>
    </row>
    <row r="32" spans="1:6" x14ac:dyDescent="0.2">
      <c r="A32" t="s">
        <v>48</v>
      </c>
      <c r="B32">
        <f>B22</f>
        <v>2000</v>
      </c>
    </row>
    <row r="35" spans="1:2" ht="21" thickBot="1" x14ac:dyDescent="0.25">
      <c r="A35" s="50" t="s">
        <v>72</v>
      </c>
      <c r="B35" s="51">
        <f>SUM(B29:B32)</f>
        <v>2000</v>
      </c>
    </row>
    <row r="36" spans="1:2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J18" sqref="J18"/>
    </sheetView>
  </sheetViews>
  <sheetFormatPr baseColWidth="10" defaultRowHeight="15" x14ac:dyDescent="0.2"/>
  <cols>
    <col min="1" max="1" width="31.83203125" customWidth="1"/>
    <col min="2" max="2" width="16.6640625" customWidth="1"/>
    <col min="3" max="3" width="15.6640625" customWidth="1"/>
  </cols>
  <sheetData>
    <row r="1" spans="1:4" ht="27" x14ac:dyDescent="0.2">
      <c r="A1" s="36" t="s">
        <v>61</v>
      </c>
    </row>
    <row r="3" spans="1:4" ht="18" x14ac:dyDescent="0.2">
      <c r="A3" s="55" t="s">
        <v>73</v>
      </c>
      <c r="B3" s="38"/>
      <c r="C3" s="38"/>
      <c r="D3" s="38"/>
    </row>
    <row r="5" spans="1:4" x14ac:dyDescent="0.2">
      <c r="A5" s="57" t="s">
        <v>43</v>
      </c>
      <c r="B5" s="57"/>
      <c r="C5" s="57"/>
      <c r="D5" s="57"/>
    </row>
    <row r="6" spans="1:4" x14ac:dyDescent="0.2">
      <c r="A6" t="s">
        <v>75</v>
      </c>
    </row>
    <row r="7" spans="1:4" x14ac:dyDescent="0.2">
      <c r="A7" s="58" t="s">
        <v>3</v>
      </c>
      <c r="B7" s="57"/>
      <c r="C7" s="57"/>
      <c r="D7" s="57"/>
    </row>
    <row r="8" spans="1:4" x14ac:dyDescent="0.2">
      <c r="A8" s="35" t="s">
        <v>74</v>
      </c>
    </row>
    <row r="9" spans="1:4" s="57" customFormat="1" x14ac:dyDescent="0.2"/>
    <row r="10" spans="1:4" ht="18" x14ac:dyDescent="0.2">
      <c r="A10" s="56" t="s">
        <v>44</v>
      </c>
      <c r="B10" s="38"/>
      <c r="C10" s="38"/>
      <c r="D10" s="38"/>
    </row>
    <row r="11" spans="1:4" x14ac:dyDescent="0.2">
      <c r="A11" t="s">
        <v>45</v>
      </c>
      <c r="B11" s="45" t="s">
        <v>50</v>
      </c>
      <c r="C11" s="45" t="s">
        <v>51</v>
      </c>
    </row>
    <row r="12" spans="1:4" x14ac:dyDescent="0.2">
      <c r="A12" s="59" t="s">
        <v>46</v>
      </c>
      <c r="B12" s="57"/>
      <c r="C12" s="57"/>
      <c r="D12" s="57"/>
    </row>
    <row r="13" spans="1:4" x14ac:dyDescent="0.2">
      <c r="A13" s="34" t="s">
        <v>47</v>
      </c>
    </row>
    <row r="14" spans="1:4" x14ac:dyDescent="0.2">
      <c r="A14" s="58" t="s">
        <v>49</v>
      </c>
      <c r="B14" s="57"/>
      <c r="C14" s="57"/>
      <c r="D14" s="57"/>
    </row>
    <row r="15" spans="1:4" x14ac:dyDescent="0.2">
      <c r="A15" s="35" t="s">
        <v>13</v>
      </c>
    </row>
    <row r="16" spans="1:4" x14ac:dyDescent="0.2">
      <c r="A16" s="57" t="s">
        <v>72</v>
      </c>
      <c r="B16" s="57"/>
      <c r="C16" s="57"/>
      <c r="D16" s="57"/>
    </row>
    <row r="18" spans="1:4" x14ac:dyDescent="0.2">
      <c r="A18" s="60"/>
      <c r="B18" s="60"/>
      <c r="C18" s="60"/>
      <c r="D18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 Tracking</vt:lpstr>
      <vt:lpstr>Awareness</vt:lpstr>
      <vt:lpstr>Set Goals</vt:lpstr>
    </vt:vector>
  </TitlesOfParts>
  <Manager/>
  <Company>Swell Fundraising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Swell Annual Event Report</dc:title>
  <dc:subject/>
  <dc:creator>Brooke Battle</dc:creator>
  <cp:keywords/>
  <dc:description/>
  <cp:lastModifiedBy>Microsoft Office User</cp:lastModifiedBy>
  <dcterms:created xsi:type="dcterms:W3CDTF">2012-09-25T18:06:39Z</dcterms:created>
  <dcterms:modified xsi:type="dcterms:W3CDTF">2016-12-07T15:01:54Z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TF10000046</vt:lpwstr>
  </property>
</Properties>
</file>